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50" windowHeight="11640" activeTab="0"/>
  </bookViews>
  <sheets>
    <sheet name="Nb3Sn scaling" sheetId="1" r:id="rId1"/>
  </sheets>
  <definedNames>
    <definedName name="solver_adj" localSheetId="0" hidden="1">'Nb3Sn scaling'!$I$38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'Nb3Sn scaling'!#REF!</definedName>
    <definedName name="solver_pre" localSheetId="0" hidden="1">0.000000001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<sst xmlns="http://schemas.openxmlformats.org/spreadsheetml/2006/main" count="76" uniqueCount="63">
  <si>
    <t>T [K]</t>
  </si>
  <si>
    <t>T</t>
  </si>
  <si>
    <t>General conductor scaling parameters:</t>
  </si>
  <si>
    <t>K</t>
  </si>
  <si>
    <t xml:space="preserve">Tc versus strain at </t>
  </si>
  <si>
    <t>Hc2(T) and Tc(H) at</t>
  </si>
  <si>
    <t>strain</t>
  </si>
  <si>
    <t xml:space="preserve">Hc2 versus strain at </t>
  </si>
  <si>
    <t>K and</t>
  </si>
  <si>
    <t>Deformation related</t>
  </si>
  <si>
    <t>Superconducting</t>
  </si>
  <si>
    <t>Deviatoric strain (~2nd invariant.: slope)</t>
  </si>
  <si>
    <t>Deviatoric strain (~3rd invariant: asymmetry)</t>
  </si>
  <si>
    <t>Hydrostatic strain (~1st invariant: peak rounding)</t>
  </si>
  <si>
    <t>Examples</t>
  </si>
  <si>
    <t>p</t>
  </si>
  <si>
    <t>q</t>
  </si>
  <si>
    <t>A</t>
  </si>
  <si>
    <t>Bc2m*(0)</t>
  </si>
  <si>
    <t>Tcm*</t>
  </si>
  <si>
    <t xml:space="preserve">Ic versus strain at </t>
  </si>
  <si>
    <t>Ic =</t>
  </si>
  <si>
    <t>Calculation of Ic(H,T,eps)</t>
  </si>
  <si>
    <t>Pre-constant (2^0.5 * C * Hc*(0) / A)</t>
  </si>
  <si>
    <t>C*</t>
  </si>
  <si>
    <t>Ca1*</t>
  </si>
  <si>
    <t>Ca2*</t>
  </si>
  <si>
    <t>eps_0,a</t>
  </si>
  <si>
    <t>Characterization of High Current RRP Wires as a Function of Magnetic Field, Temperature, and Strain</t>
  </si>
  <si>
    <t>An improved model for the strain dependence of the superconducting properties of Nb3Sn</t>
  </si>
  <si>
    <t>Pinning force constants:</t>
  </si>
  <si>
    <t>General model:</t>
  </si>
  <si>
    <t>Mathematical simplification</t>
  </si>
  <si>
    <t>Improved 3 invariant strain dependence</t>
  </si>
  <si>
    <t>A general scaling relation for the critical current density in Nb3Sn</t>
  </si>
  <si>
    <t>A. Godeke, B. ten Haken, H.H.J. ten Kate, and D.C. Larbalestier, Supercond. Sci. Techn. 19, R100-R116 (2006)</t>
  </si>
  <si>
    <t>D. Arbelaez, A. Godeke, and S.O. Prestemon, Supercond. Sci. Techn. 22, 025005 (6pp) (2008)</t>
  </si>
  <si>
    <t>A Godeke, MGT Mentink, DR Dietderich, and A den Ouden, IEEE Trans. Appl. Supercond. 19, issue 3, 2610-2614 (2009)</t>
  </si>
  <si>
    <t>The name (MAG) of the version 5.0 spreadsheet is derived from the names of the main contributors to the relation set (Mentink, Arbelaez, Godeke)</t>
  </si>
  <si>
    <t>Version 5.0 is updated by Mentink from the public version 4.2 that was created in October 2005 by Godeke</t>
  </si>
  <si>
    <t>Descriptions of the relations that are used are given in:</t>
  </si>
  <si>
    <t xml:space="preserve"> Optional</t>
  </si>
  <si>
    <t>Maximum effective upper critical field</t>
  </si>
  <si>
    <t>Maximum effective critical temperature</t>
  </si>
  <si>
    <t>Total axial strain, field and temperature</t>
  </si>
  <si>
    <t>Total axial strain</t>
  </si>
  <si>
    <t>mu_0H</t>
  </si>
  <si>
    <t>MAG Scaling Spreadsheet for Nb3Sn, Version 5.0, October 2009</t>
  </si>
  <si>
    <t>History:</t>
  </si>
  <si>
    <t>Version 4.2 was a public version derived from a series of scaling spreadsheets originating in 1997 that enable the user to perform simplified calculations for Nb3Sn parameterization</t>
  </si>
  <si>
    <t xml:space="preserve">Version 5.0 requires a minimum of 5 parameters and a known axial strain state. V5.0 enables the use of variable p and q, which increases the number of parameters to 7 and a known axial strain state. </t>
  </si>
  <si>
    <t>Mathematical simplification of the relations</t>
  </si>
  <si>
    <t>Improved 3 invariant strain desciption that includes assymetry and an upturn for high compressive strain in Bc2eff(eps)</t>
  </si>
  <si>
    <t>Changes with respect to V4.2:</t>
  </si>
  <si>
    <t>Removal of the thermal pre-strain from the parameter list</t>
  </si>
  <si>
    <t>Addition of p and q to the parameter list</t>
  </si>
  <si>
    <t>= 1034 x Ca1*</t>
  </si>
  <si>
    <t xml:space="preserve"> =&gt; Is related to Ca1* to reduce the number of free parameters without relevant loss of accuracy as descibed Arbelaez et al</t>
  </si>
  <si>
    <t>Ic [A]</t>
  </si>
  <si>
    <t>Tc [K]</t>
  </si>
  <si>
    <t>epsI</t>
  </si>
  <si>
    <t>Hc2 [T]</t>
  </si>
  <si>
    <t>Tc(Hc2) [K]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</si>
</sst>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0000"/>
    <numFmt numFmtId="190" formatCode="0.00000000"/>
    <numFmt numFmtId="191" formatCode="0.0000000"/>
    <numFmt numFmtId="192" formatCode="0.00000"/>
    <numFmt numFmtId="193" formatCode="0.000E+00"/>
    <numFmt numFmtId="194" formatCode="0.0%"/>
    <numFmt numFmtId="195" formatCode="0.000%"/>
    <numFmt numFmtId="196" formatCode="0.0E+00"/>
    <numFmt numFmtId="197" formatCode="0.00000%"/>
    <numFmt numFmtId="198" formatCode="0.000000000"/>
    <numFmt numFmtId="199" formatCode="0.00000000000000"/>
    <numFmt numFmtId="200" formatCode="0.0000E+00"/>
    <numFmt numFmtId="201" formatCode="0.00000E+00"/>
    <numFmt numFmtId="202" formatCode="0.000000000000000"/>
  </numFmts>
  <fonts count="17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.5"/>
      <color indexed="8"/>
      <name val="Arial"/>
      <family val="0"/>
    </font>
    <font>
      <sz val="10"/>
      <color indexed="4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b/>
      <sz val="10"/>
      <color indexed="14"/>
      <name val="Arial"/>
      <family val="2"/>
    </font>
    <font>
      <b/>
      <i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186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95" fontId="0" fillId="3" borderId="0" xfId="21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186" fontId="0" fillId="2" borderId="0" xfId="0" applyNumberFormat="1" applyFill="1" applyAlignment="1">
      <alignment/>
    </xf>
    <xf numFmtId="0" fontId="12" fillId="0" borderId="0" xfId="0" applyFont="1" applyAlignment="1">
      <alignment/>
    </xf>
    <xf numFmtId="0" fontId="13" fillId="3" borderId="0" xfId="0" applyFont="1" applyFill="1" applyAlignment="1" quotePrefix="1">
      <alignment/>
    </xf>
    <xf numFmtId="0" fontId="13" fillId="2" borderId="0" xfId="0" applyFont="1" applyFill="1" applyAlignment="1" quotePrefix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194" fontId="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 versus strain</a:t>
            </a:r>
          </a:p>
        </c:rich>
      </c:tx>
      <c:layout>
        <c:manualLayout>
          <c:xMode val="factor"/>
          <c:yMode val="factor"/>
          <c:x val="-0.003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635"/>
          <c:w val="0.91325"/>
          <c:h val="0.75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scaling'!$I$40:$I$60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scaling'!$J$40:$J$60</c:f>
              <c:numCache>
                <c:ptCount val="21"/>
                <c:pt idx="0">
                  <c:v>14.150342693087595</c:v>
                </c:pt>
                <c:pt idx="1">
                  <c:v>14.255270588165299</c:v>
                </c:pt>
                <c:pt idx="2">
                  <c:v>14.382936752161548</c:v>
                </c:pt>
                <c:pt idx="3">
                  <c:v>14.530185808410376</c:v>
                </c:pt>
                <c:pt idx="4">
                  <c:v>14.69385310398676</c:v>
                </c:pt>
                <c:pt idx="5">
                  <c:v>14.870810887969524</c:v>
                </c:pt>
                <c:pt idx="6">
                  <c:v>15.05798240864691</c:v>
                </c:pt>
                <c:pt idx="7">
                  <c:v>15.252316576783096</c:v>
                </c:pt>
                <c:pt idx="8">
                  <c:v>15.450709127795239</c:v>
                </c:pt>
                <c:pt idx="9">
                  <c:v>15.649841053156534</c:v>
                </c:pt>
                <c:pt idx="10">
                  <c:v>15.84587371085672</c:v>
                </c:pt>
                <c:pt idx="11">
                  <c:v>16.03387936709789</c:v>
                </c:pt>
                <c:pt idx="12">
                  <c:v>16.206792335184005</c:v>
                </c:pt>
                <c:pt idx="13">
                  <c:v>16.353669064577684</c:v>
                </c:pt>
                <c:pt idx="14">
                  <c:v>16.457949911898222</c:v>
                </c:pt>
                <c:pt idx="15">
                  <c:v>16.5</c:v>
                </c:pt>
                <c:pt idx="16">
                  <c:v>16.46931024098426</c:v>
                </c:pt>
                <c:pt idx="17">
                  <c:v>16.373900319145694</c:v>
                </c:pt>
                <c:pt idx="18">
                  <c:v>16.230641412652563</c:v>
                </c:pt>
                <c:pt idx="19">
                  <c:v>16.052940851521935</c:v>
                </c:pt>
                <c:pt idx="20">
                  <c:v>15.848162665456494</c:v>
                </c:pt>
              </c:numCache>
            </c:numRef>
          </c:yVal>
          <c:smooth val="1"/>
        </c:ser>
        <c:axId val="7333736"/>
        <c:axId val="66003625"/>
      </c:scatterChart>
      <c:valAx>
        <c:axId val="7333736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 val="autoZero"/>
        <c:crossBetween val="midCat"/>
        <c:dispUnits/>
      </c:valAx>
      <c:valAx>
        <c:axId val="66003625"/>
        <c:scaling>
          <c:orientation val="minMax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"/>
          <c:w val="0.89725"/>
          <c:h val="0.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'Nb3Sn scaling'!$B$39</c:f>
              <c:strCache>
                <c:ptCount val="1"/>
                <c:pt idx="0">
                  <c:v>Hc2 [T]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scaling'!$A$40:$A$60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16.353669064577684</c:v>
                </c:pt>
              </c:numCache>
            </c:numRef>
          </c:xVal>
          <c:yVal>
            <c:numRef>
              <c:f>'Nb3Sn scaling'!$B$40:$B$60</c:f>
              <c:numCache>
                <c:ptCount val="21"/>
                <c:pt idx="0">
                  <c:v>27.26162966646062</c:v>
                </c:pt>
                <c:pt idx="1">
                  <c:v>27.04836611170132</c:v>
                </c:pt>
                <c:pt idx="2">
                  <c:v>26.452717663722563</c:v>
                </c:pt>
                <c:pt idx="3">
                  <c:v>25.54497950305887</c:v>
                </c:pt>
                <c:pt idx="4">
                  <c:v>24.388323562477733</c:v>
                </c:pt>
                <c:pt idx="5">
                  <c:v>23.030241226306078</c:v>
                </c:pt>
                <c:pt idx="6">
                  <c:v>21.505805619388997</c:v>
                </c:pt>
                <c:pt idx="7">
                  <c:v>19.84129937673286</c:v>
                </c:pt>
                <c:pt idx="8">
                  <c:v>18.05684755797985</c:v>
                </c:pt>
                <c:pt idx="9">
                  <c:v>16.168197153057474</c:v>
                </c:pt>
                <c:pt idx="10">
                  <c:v>14.18791493839699</c:v>
                </c:pt>
                <c:pt idx="11">
                  <c:v>12.126206517328718</c:v>
                </c:pt>
                <c:pt idx="12">
                  <c:v>9.991488332774704</c:v>
                </c:pt>
                <c:pt idx="13">
                  <c:v>7.790795495992624</c:v>
                </c:pt>
                <c:pt idx="14">
                  <c:v>5.53007867689067</c:v>
                </c:pt>
                <c:pt idx="15">
                  <c:v>3.2144242649526586</c:v>
                </c:pt>
                <c:pt idx="16">
                  <c:v>0.8482209330557342</c:v>
                </c:pt>
                <c:pt idx="17">
                  <c:v>0</c:v>
                </c:pt>
              </c:numCache>
            </c:numRef>
          </c:yVal>
          <c:smooth val="1"/>
        </c:ser>
        <c:axId val="57161714"/>
        <c:axId val="44693379"/>
      </c:scatterChart>
      <c:valAx>
        <c:axId val="5716171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[K]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crossBetween val="midCat"/>
        <c:dispUnits/>
      </c:valAx>
      <c:valAx>
        <c:axId val="446933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25"/>
          <c:w val="0.8905"/>
          <c:h val="0.8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scaling'!$A$64:$A$124</c:f>
              <c:numCache>
                <c:ptCount val="6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scaling'!$B$64:$B$124</c:f>
              <c:numCache>
                <c:ptCount val="61"/>
                <c:pt idx="0">
                  <c:v>17.66066578476645</c:v>
                </c:pt>
                <c:pt idx="1">
                  <c:v>18.056459358469393</c:v>
                </c:pt>
                <c:pt idx="2">
                  <c:v>18.545942576232832</c:v>
                </c:pt>
                <c:pt idx="3">
                  <c:v>19.12140070754927</c:v>
                </c:pt>
                <c:pt idx="4">
                  <c:v>19.77485374912544</c:v>
                </c:pt>
                <c:pt idx="5">
                  <c:v>20.497936854427667</c:v>
                </c:pt>
                <c:pt idx="6">
                  <c:v>21.281711673390863</c:v>
                </c:pt>
                <c:pt idx="7">
                  <c:v>22.11635902417507</c:v>
                </c:pt>
                <c:pt idx="8">
                  <c:v>22.990660518382327</c:v>
                </c:pt>
                <c:pt idx="9">
                  <c:v>23.891091508343482</c:v>
                </c:pt>
                <c:pt idx="10">
                  <c:v>24.800176390050854</c:v>
                </c:pt>
                <c:pt idx="11">
                  <c:v>25.693426976673333</c:v>
                </c:pt>
                <c:pt idx="12">
                  <c:v>26.53367471916575</c:v>
                </c:pt>
                <c:pt idx="13">
                  <c:v>27.26162966646062</c:v>
                </c:pt>
                <c:pt idx="14">
                  <c:v>27.78647192414283</c:v>
                </c:pt>
                <c:pt idx="15">
                  <c:v>28</c:v>
                </c:pt>
                <c:pt idx="16">
                  <c:v>27.84405164849346</c:v>
                </c:pt>
                <c:pt idx="17">
                  <c:v>27.362931623781595</c:v>
                </c:pt>
                <c:pt idx="18">
                  <c:v>26.65098392669648</c:v>
                </c:pt>
                <c:pt idx="19">
                  <c:v>25.78517096027294</c:v>
                </c:pt>
                <c:pt idx="20">
                  <c:v>24.810925184198172</c:v>
                </c:pt>
              </c:numCache>
            </c:numRef>
          </c:yVal>
          <c:smooth val="1"/>
        </c:ser>
        <c:axId val="66696092"/>
        <c:axId val="63393917"/>
      </c:scatterChart>
      <c:valAx>
        <c:axId val="66696092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3917"/>
        <c:crosses val="autoZero"/>
        <c:crossBetween val="midCat"/>
        <c:dispUnits/>
      </c:valAx>
      <c:valAx>
        <c:axId val="6339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Hc2 [T]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6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6375"/>
          <c:w val="0.923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'Nb3Sn scaling'!$I$64:$I$84</c:f>
              <c:numCache>
                <c:ptCount val="21"/>
                <c:pt idx="0">
                  <c:v>-0.015</c:v>
                </c:pt>
                <c:pt idx="1">
                  <c:v>-0.014</c:v>
                </c:pt>
                <c:pt idx="2">
                  <c:v>-0.013</c:v>
                </c:pt>
                <c:pt idx="3">
                  <c:v>-0.012</c:v>
                </c:pt>
                <c:pt idx="4">
                  <c:v>-0.011</c:v>
                </c:pt>
                <c:pt idx="5">
                  <c:v>-0.01</c:v>
                </c:pt>
                <c:pt idx="6">
                  <c:v>-0.00900000000000001</c:v>
                </c:pt>
                <c:pt idx="7">
                  <c:v>-0.00800000000000001</c:v>
                </c:pt>
                <c:pt idx="8">
                  <c:v>-0.00700000000000001</c:v>
                </c:pt>
                <c:pt idx="9">
                  <c:v>-0.00600000000000001</c:v>
                </c:pt>
                <c:pt idx="10">
                  <c:v>-0.00500000000000001</c:v>
                </c:pt>
                <c:pt idx="11">
                  <c:v>-0.004</c:v>
                </c:pt>
                <c:pt idx="12">
                  <c:v>-0.003</c:v>
                </c:pt>
                <c:pt idx="13">
                  <c:v>-0.002</c:v>
                </c:pt>
                <c:pt idx="14">
                  <c:v>-0.000999999999999999</c:v>
                </c:pt>
                <c:pt idx="15">
                  <c:v>0</c:v>
                </c:pt>
                <c:pt idx="16">
                  <c:v>0.001</c:v>
                </c:pt>
                <c:pt idx="17">
                  <c:v>0.002</c:v>
                </c:pt>
                <c:pt idx="18">
                  <c:v>0.003</c:v>
                </c:pt>
                <c:pt idx="19">
                  <c:v>0.004</c:v>
                </c:pt>
                <c:pt idx="20">
                  <c:v>0.005</c:v>
                </c:pt>
              </c:numCache>
            </c:numRef>
          </c:xVal>
          <c:yVal>
            <c:numRef>
              <c:f>'Nb3Sn scaling'!$J$64:$J$84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1.4177261216365287</c:v>
                </c:pt>
                <c:pt idx="6">
                  <c:v>7.786027039095564</c:v>
                </c:pt>
                <c:pt idx="7">
                  <c:v>19.31108916042809</c:v>
                </c:pt>
                <c:pt idx="8">
                  <c:v>35.712869601814575</c:v>
                </c:pt>
                <c:pt idx="9">
                  <c:v>56.401656784419764</c:v>
                </c:pt>
                <c:pt idx="10">
                  <c:v>80.48262509705016</c:v>
                </c:pt>
                <c:pt idx="11">
                  <c:v>106.69655623518591</c:v>
                </c:pt>
                <c:pt idx="12">
                  <c:v>133.2492167822445</c:v>
                </c:pt>
                <c:pt idx="13">
                  <c:v>157.48611938666642</c:v>
                </c:pt>
                <c:pt idx="14">
                  <c:v>175.56557777626205</c:v>
                </c:pt>
                <c:pt idx="15">
                  <c:v>183.050561406712</c:v>
                </c:pt>
                <c:pt idx="16">
                  <c:v>177.5769234796634</c:v>
                </c:pt>
                <c:pt idx="17">
                  <c:v>160.93870560730076</c:v>
                </c:pt>
                <c:pt idx="18">
                  <c:v>137.0831596412803</c:v>
                </c:pt>
                <c:pt idx="19">
                  <c:v>109.5130046865549</c:v>
                </c:pt>
                <c:pt idx="20">
                  <c:v>80.78406005265725</c:v>
                </c:pt>
              </c:numCache>
            </c:numRef>
          </c:yVal>
          <c:smooth val="1"/>
        </c:ser>
        <c:axId val="33674342"/>
        <c:axId val="34633623"/>
      </c:scatterChart>
      <c:valAx>
        <c:axId val="33674342"/>
        <c:scaling>
          <c:orientation val="minMax"/>
          <c:max val="0.01"/>
          <c:min val="-0.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crossBetween val="midCat"/>
        <c:dispUnits/>
      </c:valAx>
      <c:valAx>
        <c:axId val="346336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434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39</xdr:row>
      <xdr:rowOff>9525</xdr:rowOff>
    </xdr:from>
    <xdr:to>
      <xdr:col>16</xdr:col>
      <xdr:colOff>9525</xdr:colOff>
      <xdr:row>60</xdr:row>
      <xdr:rowOff>9525</xdr:rowOff>
    </xdr:to>
    <xdr:graphicFrame>
      <xdr:nvGraphicFramePr>
        <xdr:cNvPr id="1" name="Chart 10"/>
        <xdr:cNvGraphicFramePr/>
      </xdr:nvGraphicFramePr>
      <xdr:xfrm>
        <a:off x="10239375" y="6419850"/>
        <a:ext cx="4276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39</xdr:row>
      <xdr:rowOff>9525</xdr:rowOff>
    </xdr:from>
    <xdr:to>
      <xdr:col>7</xdr:col>
      <xdr:colOff>762000</xdr:colOff>
      <xdr:row>60</xdr:row>
      <xdr:rowOff>9525</xdr:rowOff>
    </xdr:to>
    <xdr:graphicFrame>
      <xdr:nvGraphicFramePr>
        <xdr:cNvPr id="2" name="Chart 15"/>
        <xdr:cNvGraphicFramePr/>
      </xdr:nvGraphicFramePr>
      <xdr:xfrm>
        <a:off x="3714750" y="6419850"/>
        <a:ext cx="3867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63</xdr:row>
      <xdr:rowOff>19050</xdr:rowOff>
    </xdr:from>
    <xdr:to>
      <xdr:col>8</xdr:col>
      <xdr:colOff>0</xdr:colOff>
      <xdr:row>84</xdr:row>
      <xdr:rowOff>0</xdr:rowOff>
    </xdr:to>
    <xdr:graphicFrame>
      <xdr:nvGraphicFramePr>
        <xdr:cNvPr id="3" name="Chart 18"/>
        <xdr:cNvGraphicFramePr/>
      </xdr:nvGraphicFramePr>
      <xdr:xfrm>
        <a:off x="3676650" y="10315575"/>
        <a:ext cx="39147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63</xdr:row>
      <xdr:rowOff>0</xdr:rowOff>
    </xdr:from>
    <xdr:to>
      <xdr:col>16</xdr:col>
      <xdr:colOff>19050</xdr:colOff>
      <xdr:row>84</xdr:row>
      <xdr:rowOff>0</xdr:rowOff>
    </xdr:to>
    <xdr:graphicFrame>
      <xdr:nvGraphicFramePr>
        <xdr:cNvPr id="4" name="Chart 19"/>
        <xdr:cNvGraphicFramePr/>
      </xdr:nvGraphicFramePr>
      <xdr:xfrm>
        <a:off x="10239375" y="10296525"/>
        <a:ext cx="42862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124"/>
  <sheetViews>
    <sheetView tabSelected="1" workbookViewId="0" topLeftCell="A1">
      <selection activeCell="J39" sqref="J39"/>
    </sheetView>
  </sheetViews>
  <sheetFormatPr defaultColWidth="8.7109375" defaultRowHeight="12.75"/>
  <cols>
    <col min="1" max="1" width="21.421875" style="0" customWidth="1"/>
    <col min="2" max="2" width="13.140625" style="0" customWidth="1"/>
    <col min="3" max="3" width="15.7109375" style="0" customWidth="1"/>
    <col min="4" max="4" width="10.7109375" style="0" customWidth="1"/>
    <col min="5" max="5" width="9.421875" style="0" customWidth="1"/>
    <col min="6" max="6" width="9.140625" style="0" customWidth="1"/>
    <col min="7" max="7" width="22.7109375" style="0" customWidth="1"/>
    <col min="8" max="8" width="11.57421875" style="0" customWidth="1"/>
    <col min="9" max="9" width="22.28125" style="0" customWidth="1"/>
    <col min="10" max="12" width="11.57421875" style="0" customWidth="1"/>
    <col min="13" max="13" width="12.00390625" style="0" bestFit="1" customWidth="1"/>
    <col min="14" max="18" width="11.57421875" style="0" customWidth="1"/>
    <col min="19" max="19" width="9.421875" style="0" customWidth="1"/>
    <col min="20" max="28" width="11.57421875" style="0" customWidth="1"/>
    <col min="29" max="29" width="9.28125" style="0" bestFit="1" customWidth="1"/>
    <col min="30" max="16384" width="11.57421875" style="0" customWidth="1"/>
  </cols>
  <sheetData>
    <row r="1" ht="20.25">
      <c r="A1" s="26" t="s">
        <v>47</v>
      </c>
    </row>
    <row r="2" spans="1:8" ht="12.75" customHeight="1">
      <c r="A2" s="18" t="s">
        <v>40</v>
      </c>
      <c r="E2" s="18" t="s">
        <v>31</v>
      </c>
      <c r="H2" s="19" t="s">
        <v>35</v>
      </c>
    </row>
    <row r="3" spans="1:9" ht="12.75" customHeight="1">
      <c r="A3" s="18"/>
      <c r="E3" s="18"/>
      <c r="I3" s="19" t="s">
        <v>34</v>
      </c>
    </row>
    <row r="4" spans="5:8" ht="12.75" customHeight="1">
      <c r="E4" s="18" t="s">
        <v>32</v>
      </c>
      <c r="H4" s="19" t="s">
        <v>37</v>
      </c>
    </row>
    <row r="5" spans="5:9" ht="12.75" customHeight="1">
      <c r="E5" s="18"/>
      <c r="I5" s="19" t="s">
        <v>28</v>
      </c>
    </row>
    <row r="6" spans="5:8" ht="12.75" customHeight="1">
      <c r="E6" s="18" t="s">
        <v>33</v>
      </c>
      <c r="H6" s="19" t="s">
        <v>36</v>
      </c>
    </row>
    <row r="7" spans="1:9" ht="12.75" customHeight="1">
      <c r="A7" s="23"/>
      <c r="I7" s="19" t="s">
        <v>29</v>
      </c>
    </row>
    <row r="8" ht="12.75" customHeight="1">
      <c r="A8" s="28" t="s">
        <v>48</v>
      </c>
    </row>
    <row r="9" spans="1:6" ht="12.75" customHeight="1">
      <c r="A9" s="23" t="s">
        <v>38</v>
      </c>
      <c r="F9" s="19"/>
    </row>
    <row r="10" spans="1:6" ht="12.75" customHeight="1">
      <c r="A10" s="23" t="s">
        <v>39</v>
      </c>
      <c r="F10" s="19"/>
    </row>
    <row r="11" spans="2:6" ht="12.75" customHeight="1">
      <c r="B11" s="23" t="s">
        <v>49</v>
      </c>
      <c r="F11" s="19"/>
    </row>
    <row r="12" spans="1:6" ht="12.75" customHeight="1">
      <c r="A12" s="23" t="s">
        <v>50</v>
      </c>
      <c r="B12" s="23"/>
      <c r="F12" s="19"/>
    </row>
    <row r="13" spans="1:6" ht="12.75" customHeight="1">
      <c r="A13" s="18" t="s">
        <v>53</v>
      </c>
      <c r="B13" s="23"/>
      <c r="F13" s="19"/>
    </row>
    <row r="14" spans="1:6" ht="12.75" customHeight="1">
      <c r="A14" s="23"/>
      <c r="B14" s="23" t="s">
        <v>51</v>
      </c>
      <c r="F14" s="19"/>
    </row>
    <row r="15" spans="1:6" ht="12.75" customHeight="1">
      <c r="A15" s="23"/>
      <c r="B15" s="23" t="s">
        <v>52</v>
      </c>
      <c r="F15" s="19"/>
    </row>
    <row r="16" spans="1:6" ht="12.75" customHeight="1">
      <c r="A16" s="23"/>
      <c r="B16" s="23" t="s">
        <v>54</v>
      </c>
      <c r="F16" s="19"/>
    </row>
    <row r="17" spans="1:6" ht="12.75" customHeight="1">
      <c r="A17" s="23"/>
      <c r="B17" s="23" t="s">
        <v>55</v>
      </c>
      <c r="F17" s="19"/>
    </row>
    <row r="19" ht="12.75">
      <c r="A19" s="29" t="s">
        <v>2</v>
      </c>
    </row>
    <row r="20" spans="1:15" ht="12.75">
      <c r="A20" t="s">
        <v>11</v>
      </c>
      <c r="D20" t="s">
        <v>25</v>
      </c>
      <c r="E20" s="13">
        <v>35.7</v>
      </c>
      <c r="F20" t="s">
        <v>1</v>
      </c>
      <c r="G20" s="15" t="s">
        <v>9</v>
      </c>
      <c r="H20" s="13"/>
      <c r="M20" s="2"/>
      <c r="N20" s="5"/>
      <c r="O20" s="5"/>
    </row>
    <row r="21" spans="1:15" ht="12.75">
      <c r="A21" t="s">
        <v>12</v>
      </c>
      <c r="D21" t="s">
        <v>26</v>
      </c>
      <c r="E21" s="13">
        <f>1034*E20</f>
        <v>36913.8</v>
      </c>
      <c r="F21" t="s">
        <v>1</v>
      </c>
      <c r="G21" s="24" t="s">
        <v>56</v>
      </c>
      <c r="H21" s="13"/>
      <c r="I21" s="27" t="s">
        <v>57</v>
      </c>
      <c r="M21" s="2"/>
      <c r="N21" s="5"/>
      <c r="O21" s="5"/>
    </row>
    <row r="22" spans="1:15" ht="12.75">
      <c r="A22" t="s">
        <v>13</v>
      </c>
      <c r="D22" t="s">
        <v>27</v>
      </c>
      <c r="E22" s="14">
        <v>0.00294</v>
      </c>
      <c r="G22" s="16"/>
      <c r="H22" s="13"/>
      <c r="M22" s="2"/>
      <c r="N22" s="5"/>
      <c r="O22" s="5"/>
    </row>
    <row r="23" spans="1:8" ht="12.75">
      <c r="A23" t="s">
        <v>42</v>
      </c>
      <c r="D23" t="s">
        <v>18</v>
      </c>
      <c r="E23" s="12">
        <v>28</v>
      </c>
      <c r="F23" t="s">
        <v>1</v>
      </c>
      <c r="G23" s="12" t="s">
        <v>10</v>
      </c>
      <c r="H23" s="12"/>
    </row>
    <row r="24" spans="1:13" ht="12.75">
      <c r="A24" t="s">
        <v>43</v>
      </c>
      <c r="D24" t="s">
        <v>19</v>
      </c>
      <c r="E24" s="12">
        <v>16.5</v>
      </c>
      <c r="F24" t="s">
        <v>3</v>
      </c>
      <c r="G24" s="12"/>
      <c r="H24" s="12"/>
      <c r="M24" s="2"/>
    </row>
    <row r="25" spans="1:15" ht="12.75">
      <c r="A25" t="s">
        <v>23</v>
      </c>
      <c r="D25" t="s">
        <v>24</v>
      </c>
      <c r="E25" s="17">
        <v>1500</v>
      </c>
      <c r="F25" t="s">
        <v>17</v>
      </c>
      <c r="G25" s="12"/>
      <c r="H25" s="12"/>
      <c r="M25" s="2"/>
      <c r="N25" s="5"/>
      <c r="O25" s="5"/>
    </row>
    <row r="26" spans="1:15" ht="12.75">
      <c r="A26" t="s">
        <v>30</v>
      </c>
      <c r="D26" t="s">
        <v>15</v>
      </c>
      <c r="E26" s="22">
        <v>0.5</v>
      </c>
      <c r="G26" s="25" t="s">
        <v>41</v>
      </c>
      <c r="H26" s="12"/>
      <c r="M26" s="2"/>
      <c r="N26" s="5"/>
      <c r="O26" s="5"/>
    </row>
    <row r="27" spans="4:15" ht="12.75">
      <c r="D27" t="s">
        <v>16</v>
      </c>
      <c r="E27" s="22">
        <v>2</v>
      </c>
      <c r="G27" s="25" t="s">
        <v>41</v>
      </c>
      <c r="H27" s="12"/>
      <c r="M27" s="2"/>
      <c r="N27" s="5"/>
      <c r="O27" s="5"/>
    </row>
    <row r="28" spans="13:35" ht="12.75">
      <c r="M28" s="2"/>
      <c r="N28" s="5"/>
      <c r="O28" s="5"/>
      <c r="AE28" s="1"/>
      <c r="AI28" s="1"/>
    </row>
    <row r="29" ht="12.75">
      <c r="A29" s="30" t="s">
        <v>44</v>
      </c>
    </row>
    <row r="30" spans="1:3" ht="12.75">
      <c r="A30" t="s">
        <v>45</v>
      </c>
      <c r="C30" s="10">
        <v>0</v>
      </c>
    </row>
    <row r="31" spans="1:16" ht="12.75">
      <c r="A31" t="s">
        <v>46</v>
      </c>
      <c r="C31">
        <v>12</v>
      </c>
      <c r="D31" t="s">
        <v>1</v>
      </c>
      <c r="M31" s="2"/>
      <c r="N31" s="1"/>
      <c r="O31" s="1"/>
      <c r="P31" s="4"/>
    </row>
    <row r="32" spans="1:16" ht="12.75">
      <c r="A32" t="s">
        <v>1</v>
      </c>
      <c r="C32">
        <v>4.2</v>
      </c>
      <c r="D32" t="s">
        <v>3</v>
      </c>
      <c r="E32" s="2"/>
      <c r="M32" s="2"/>
      <c r="N32" s="1"/>
      <c r="O32" s="1"/>
      <c r="P32" s="4"/>
    </row>
    <row r="33" spans="13:16" ht="12.75">
      <c r="M33" s="2"/>
      <c r="N33" s="1"/>
      <c r="O33" s="1"/>
      <c r="P33" s="4"/>
    </row>
    <row r="34" ht="12.75">
      <c r="A34" s="30" t="s">
        <v>22</v>
      </c>
    </row>
    <row r="35" spans="1:4" ht="12.75">
      <c r="A35" t="s">
        <v>21</v>
      </c>
      <c r="C35" s="11">
        <f>Ic($C$31,$C$32,$C$30,$E$20:$E$27)</f>
        <v>539.0116164397008</v>
      </c>
      <c r="D35" t="s">
        <v>17</v>
      </c>
    </row>
    <row r="37" ht="12.75">
      <c r="A37" s="30" t="s">
        <v>14</v>
      </c>
    </row>
    <row r="38" spans="1:25" ht="12.75">
      <c r="A38" s="19" t="s">
        <v>5</v>
      </c>
      <c r="B38" s="21">
        <v>-0.002</v>
      </c>
      <c r="C38" s="19" t="s">
        <v>6</v>
      </c>
      <c r="H38" s="5"/>
      <c r="I38" s="20" t="s">
        <v>4</v>
      </c>
      <c r="J38" s="18">
        <v>0</v>
      </c>
      <c r="K38" s="19" t="s">
        <v>1</v>
      </c>
      <c r="U38" s="6"/>
      <c r="V38" s="6"/>
      <c r="W38" s="6"/>
      <c r="Y38" s="6"/>
    </row>
    <row r="39" spans="1:24" ht="12.75">
      <c r="A39" t="s">
        <v>0</v>
      </c>
      <c r="B39" t="s">
        <v>61</v>
      </c>
      <c r="C39" t="s">
        <v>62</v>
      </c>
      <c r="I39" t="s">
        <v>60</v>
      </c>
      <c r="J39" t="s">
        <v>59</v>
      </c>
      <c r="U39" s="9"/>
      <c r="V39" s="9"/>
      <c r="X39" s="8"/>
    </row>
    <row r="40" spans="1:26" ht="12.75">
      <c r="A40" s="2">
        <v>0</v>
      </c>
      <c r="B40" s="2">
        <f>BC2eff(A40,$B$38,$E$20:$E$27)</f>
        <v>27.26162966646062</v>
      </c>
      <c r="C40" s="2">
        <f aca="true" t="shared" si="0" ref="C40:C57">Tceff(B40,$B$38,$E$20:$E$27)</f>
        <v>3.509497450855852E-05</v>
      </c>
      <c r="E40" s="3"/>
      <c r="F40" s="4"/>
      <c r="G40" s="4"/>
      <c r="H40" s="4"/>
      <c r="I40" s="31">
        <v>-0.015</v>
      </c>
      <c r="J40" s="2">
        <f aca="true" t="shared" si="1" ref="J40:J60">Tceff($J$38,I40,$E$20:$E$27)</f>
        <v>14.150342693087595</v>
      </c>
      <c r="U40" s="9"/>
      <c r="V40" s="9"/>
      <c r="X40" s="8"/>
      <c r="Z40" s="8"/>
    </row>
    <row r="41" spans="1:28" ht="12.75">
      <c r="A41" s="2">
        <v>1</v>
      </c>
      <c r="B41" s="2">
        <f aca="true" t="shared" si="2" ref="B41:B57">BC2eff(A41,$B$38,$E$20:$E$27)</f>
        <v>27.04836611170132</v>
      </c>
      <c r="C41" s="2">
        <f t="shared" si="0"/>
        <v>0.9999999846287138</v>
      </c>
      <c r="E41" s="3"/>
      <c r="F41" s="4"/>
      <c r="G41" s="4"/>
      <c r="H41" s="4"/>
      <c r="I41" s="31">
        <v>-0.014</v>
      </c>
      <c r="J41" s="2">
        <f t="shared" si="1"/>
        <v>14.255270588165299</v>
      </c>
      <c r="U41" s="7"/>
      <c r="V41" s="7"/>
      <c r="X41" s="8"/>
      <c r="Z41" s="8"/>
      <c r="AB41" s="3"/>
    </row>
    <row r="42" spans="1:28" ht="12.75">
      <c r="A42" s="2">
        <v>2</v>
      </c>
      <c r="B42" s="2">
        <f t="shared" si="2"/>
        <v>26.452717663722563</v>
      </c>
      <c r="C42" s="2">
        <f t="shared" si="0"/>
        <v>2.000000003526145</v>
      </c>
      <c r="E42" s="3"/>
      <c r="F42" s="4"/>
      <c r="G42" s="4"/>
      <c r="H42" s="4"/>
      <c r="I42" s="31">
        <v>-0.013</v>
      </c>
      <c r="J42" s="2">
        <f t="shared" si="1"/>
        <v>14.382936752161548</v>
      </c>
      <c r="U42" s="7"/>
      <c r="V42" s="7"/>
      <c r="W42" s="3"/>
      <c r="X42" s="8"/>
      <c r="Z42" s="8"/>
      <c r="AB42" s="3"/>
    </row>
    <row r="43" spans="1:28" ht="12.75">
      <c r="A43" s="2">
        <v>3</v>
      </c>
      <c r="B43" s="2">
        <f t="shared" si="2"/>
        <v>25.54497950305887</v>
      </c>
      <c r="C43" s="2">
        <f t="shared" si="0"/>
        <v>2.9999999919624942</v>
      </c>
      <c r="E43" s="3"/>
      <c r="F43" s="4"/>
      <c r="G43" s="4"/>
      <c r="H43" s="4"/>
      <c r="I43" s="31">
        <v>-0.012</v>
      </c>
      <c r="J43" s="2">
        <f t="shared" si="1"/>
        <v>14.530185808410376</v>
      </c>
      <c r="U43" s="7"/>
      <c r="V43" s="7"/>
      <c r="W43" s="3"/>
      <c r="X43" s="8"/>
      <c r="Z43" s="8"/>
      <c r="AB43" s="3"/>
    </row>
    <row r="44" spans="1:28" ht="12.75">
      <c r="A44" s="2">
        <v>4</v>
      </c>
      <c r="B44" s="2">
        <f t="shared" si="2"/>
        <v>24.388323562477733</v>
      </c>
      <c r="C44" s="2">
        <f t="shared" si="0"/>
        <v>4.000000003244655</v>
      </c>
      <c r="E44" s="3"/>
      <c r="F44" s="4"/>
      <c r="G44" s="4"/>
      <c r="H44" s="4"/>
      <c r="I44" s="31">
        <v>-0.011</v>
      </c>
      <c r="J44" s="2">
        <f t="shared" si="1"/>
        <v>14.69385310398676</v>
      </c>
      <c r="U44" s="7"/>
      <c r="V44" s="7"/>
      <c r="W44" s="3"/>
      <c r="X44" s="8"/>
      <c r="Z44" s="8"/>
      <c r="AB44" s="3"/>
    </row>
    <row r="45" spans="1:28" ht="12.75">
      <c r="A45" s="2">
        <v>5</v>
      </c>
      <c r="B45" s="2">
        <f t="shared" si="2"/>
        <v>23.030241226306078</v>
      </c>
      <c r="C45" s="2">
        <f t="shared" si="0"/>
        <v>4.999999999296275</v>
      </c>
      <c r="E45" s="3"/>
      <c r="F45" s="4"/>
      <c r="G45" s="4"/>
      <c r="H45" s="4"/>
      <c r="I45" s="31">
        <v>-0.01</v>
      </c>
      <c r="J45" s="2">
        <f t="shared" si="1"/>
        <v>14.870810887969524</v>
      </c>
      <c r="U45" s="7"/>
      <c r="V45" s="7"/>
      <c r="W45" s="3"/>
      <c r="X45" s="8"/>
      <c r="Z45" s="8"/>
      <c r="AB45" s="3"/>
    </row>
    <row r="46" spans="1:28" ht="12.75">
      <c r="A46" s="2">
        <v>6</v>
      </c>
      <c r="B46" s="2">
        <f t="shared" si="2"/>
        <v>21.505805619388997</v>
      </c>
      <c r="C46" s="2">
        <f t="shared" si="0"/>
        <v>6.000000010578436</v>
      </c>
      <c r="E46" s="3"/>
      <c r="F46" s="4"/>
      <c r="G46" s="4"/>
      <c r="H46" s="4"/>
      <c r="I46" s="31">
        <v>-0.00900000000000001</v>
      </c>
      <c r="J46" s="2">
        <f t="shared" si="1"/>
        <v>15.05798240864691</v>
      </c>
      <c r="U46" s="7"/>
      <c r="V46" s="7"/>
      <c r="W46" s="3"/>
      <c r="X46" s="8"/>
      <c r="Z46" s="8"/>
      <c r="AB46" s="3"/>
    </row>
    <row r="47" spans="1:28" ht="12.75">
      <c r="A47" s="2">
        <v>7</v>
      </c>
      <c r="B47" s="2">
        <f t="shared" si="2"/>
        <v>19.84129937673286</v>
      </c>
      <c r="C47" s="2">
        <f t="shared" si="0"/>
        <v>6.999999991399514</v>
      </c>
      <c r="E47" s="3"/>
      <c r="F47" s="4"/>
      <c r="G47" s="4"/>
      <c r="H47" s="4"/>
      <c r="I47" s="31">
        <v>-0.00800000000000001</v>
      </c>
      <c r="J47" s="2">
        <f t="shared" si="1"/>
        <v>15.252316576783096</v>
      </c>
      <c r="U47" s="7"/>
      <c r="V47" s="7"/>
      <c r="W47" s="3"/>
      <c r="X47" s="8"/>
      <c r="Z47" s="8"/>
      <c r="AB47" s="3"/>
    </row>
    <row r="48" spans="1:33" ht="12.75">
      <c r="A48" s="2">
        <v>8</v>
      </c>
      <c r="B48" s="2">
        <f t="shared" si="2"/>
        <v>18.05684755797985</v>
      </c>
      <c r="C48" s="2">
        <f t="shared" si="0"/>
        <v>7.999999987451134</v>
      </c>
      <c r="E48" s="3"/>
      <c r="F48" s="4"/>
      <c r="G48" s="4"/>
      <c r="H48" s="4"/>
      <c r="I48" s="31">
        <v>-0.00700000000000001</v>
      </c>
      <c r="J48" s="2">
        <f t="shared" si="1"/>
        <v>15.450709127795239</v>
      </c>
      <c r="U48" s="7"/>
      <c r="X48" s="7"/>
      <c r="AA48" s="7"/>
      <c r="AD48" s="7"/>
      <c r="AG48" s="7"/>
    </row>
    <row r="49" spans="1:10" ht="12.75">
      <c r="A49" s="2">
        <v>9</v>
      </c>
      <c r="B49" s="2">
        <f t="shared" si="2"/>
        <v>16.168197153057474</v>
      </c>
      <c r="C49" s="2">
        <f t="shared" si="0"/>
        <v>9.000000006348564</v>
      </c>
      <c r="E49" s="3"/>
      <c r="F49" s="4"/>
      <c r="G49" s="4"/>
      <c r="H49" s="4"/>
      <c r="I49" s="31">
        <v>-0.00600000000000001</v>
      </c>
      <c r="J49" s="2">
        <f t="shared" si="1"/>
        <v>15.649841053156534</v>
      </c>
    </row>
    <row r="50" spans="1:10" ht="12.75">
      <c r="A50" s="2">
        <v>10</v>
      </c>
      <c r="B50" s="2">
        <f t="shared" si="2"/>
        <v>14.18791493839699</v>
      </c>
      <c r="C50" s="2">
        <f t="shared" si="0"/>
        <v>9.999999994784915</v>
      </c>
      <c r="E50" s="3"/>
      <c r="F50" s="4"/>
      <c r="G50" s="4"/>
      <c r="H50" s="4"/>
      <c r="I50" s="31">
        <v>-0.00500000000000001</v>
      </c>
      <c r="J50" s="2">
        <f t="shared" si="1"/>
        <v>15.84587371085672</v>
      </c>
    </row>
    <row r="51" spans="1:10" ht="12.75">
      <c r="A51" s="2">
        <v>11</v>
      </c>
      <c r="B51" s="2">
        <f t="shared" si="2"/>
        <v>12.126206517328718</v>
      </c>
      <c r="C51" s="2">
        <f t="shared" si="0"/>
        <v>11.000000006067076</v>
      </c>
      <c r="E51" s="3"/>
      <c r="F51" s="4"/>
      <c r="G51" s="4"/>
      <c r="H51" s="4"/>
      <c r="I51" s="31">
        <v>-0.004</v>
      </c>
      <c r="J51" s="2">
        <f t="shared" si="1"/>
        <v>16.03387936709789</v>
      </c>
    </row>
    <row r="52" spans="1:10" ht="12.75">
      <c r="A52" s="2">
        <v>12</v>
      </c>
      <c r="B52" s="2">
        <f t="shared" si="2"/>
        <v>9.991488332774704</v>
      </c>
      <c r="C52" s="2">
        <f t="shared" si="0"/>
        <v>11.999999994503424</v>
      </c>
      <c r="E52" s="3"/>
      <c r="F52" s="4"/>
      <c r="G52" s="4"/>
      <c r="H52" s="4"/>
      <c r="I52" s="31">
        <v>-0.003</v>
      </c>
      <c r="J52" s="2">
        <f t="shared" si="1"/>
        <v>16.206792335184005</v>
      </c>
    </row>
    <row r="53" spans="1:10" ht="12.75">
      <c r="A53" s="2">
        <v>13</v>
      </c>
      <c r="B53" s="2">
        <f t="shared" si="2"/>
        <v>7.790795495992624</v>
      </c>
      <c r="C53" s="2">
        <f t="shared" si="0"/>
        <v>12.999999998170315</v>
      </c>
      <c r="E53" s="3"/>
      <c r="F53" s="4"/>
      <c r="G53" s="4"/>
      <c r="H53" s="4"/>
      <c r="I53" s="31">
        <v>-0.002</v>
      </c>
      <c r="J53" s="2">
        <f t="shared" si="1"/>
        <v>16.353669064577684</v>
      </c>
    </row>
    <row r="54" spans="1:10" ht="12.75">
      <c r="A54" s="2">
        <v>14</v>
      </c>
      <c r="B54" s="2">
        <f t="shared" si="2"/>
        <v>5.53007867689067</v>
      </c>
      <c r="C54" s="2">
        <f t="shared" si="0"/>
        <v>13.999999986606664</v>
      </c>
      <c r="E54" s="3"/>
      <c r="F54" s="4"/>
      <c r="G54" s="4"/>
      <c r="H54" s="4"/>
      <c r="I54" s="31">
        <v>-0.000999999999999999</v>
      </c>
      <c r="J54" s="2">
        <f t="shared" si="1"/>
        <v>16.457949911898222</v>
      </c>
    </row>
    <row r="55" spans="1:10" ht="12.75">
      <c r="A55" s="2">
        <v>15</v>
      </c>
      <c r="B55" s="2">
        <f t="shared" si="2"/>
        <v>3.2144242649526586</v>
      </c>
      <c r="C55" s="2">
        <f t="shared" si="0"/>
        <v>15.000000020734635</v>
      </c>
      <c r="E55" s="3"/>
      <c r="F55" s="4"/>
      <c r="G55" s="4"/>
      <c r="H55" s="4"/>
      <c r="I55" s="31">
        <v>0</v>
      </c>
      <c r="J55" s="2">
        <f t="shared" si="1"/>
        <v>16.5</v>
      </c>
    </row>
    <row r="56" spans="1:10" ht="12.75">
      <c r="A56" s="2">
        <v>16</v>
      </c>
      <c r="B56" s="2">
        <f t="shared" si="2"/>
        <v>0.8482209330557342</v>
      </c>
      <c r="C56" s="2">
        <f t="shared" si="0"/>
        <v>15.999999993940444</v>
      </c>
      <c r="E56" s="3"/>
      <c r="F56" s="4"/>
      <c r="G56" s="4"/>
      <c r="H56" s="4"/>
      <c r="I56" s="31">
        <v>0.001</v>
      </c>
      <c r="J56" s="2">
        <f t="shared" si="1"/>
        <v>16.46931024098426</v>
      </c>
    </row>
    <row r="57" spans="1:18" ht="12.75">
      <c r="A57" s="2">
        <f>Tceff(0,$B$38,$E$20:$E$27)</f>
        <v>16.353669064577684</v>
      </c>
      <c r="B57" s="2">
        <f t="shared" si="2"/>
        <v>0</v>
      </c>
      <c r="C57" s="2">
        <f t="shared" si="0"/>
        <v>16.353669064577684</v>
      </c>
      <c r="E57" s="3"/>
      <c r="F57" s="4"/>
      <c r="G57" s="4"/>
      <c r="H57" s="4"/>
      <c r="I57" s="31">
        <v>0.002</v>
      </c>
      <c r="J57" s="2">
        <f t="shared" si="1"/>
        <v>16.373900319145694</v>
      </c>
      <c r="R57" s="9"/>
    </row>
    <row r="58" spans="2:18" ht="12.75">
      <c r="B58" s="4"/>
      <c r="C58" s="4"/>
      <c r="E58" s="3"/>
      <c r="F58" s="4"/>
      <c r="G58" s="4"/>
      <c r="H58" s="4"/>
      <c r="I58" s="31">
        <v>0.003</v>
      </c>
      <c r="J58" s="2">
        <f t="shared" si="1"/>
        <v>16.230641412652563</v>
      </c>
      <c r="R58" s="9"/>
    </row>
    <row r="59" spans="2:18" ht="12.75">
      <c r="B59" s="4"/>
      <c r="C59" s="4"/>
      <c r="E59" s="3"/>
      <c r="F59" s="4"/>
      <c r="G59" s="4"/>
      <c r="H59" s="4"/>
      <c r="I59" s="31">
        <v>0.004</v>
      </c>
      <c r="J59" s="2">
        <f t="shared" si="1"/>
        <v>16.052940851521935</v>
      </c>
      <c r="R59" s="9"/>
    </row>
    <row r="60" spans="2:18" ht="12.75">
      <c r="B60" s="4"/>
      <c r="C60" s="4"/>
      <c r="E60" s="3"/>
      <c r="F60" s="4"/>
      <c r="G60" s="4"/>
      <c r="H60" s="4"/>
      <c r="I60" s="31">
        <v>0.005</v>
      </c>
      <c r="J60" s="2">
        <f t="shared" si="1"/>
        <v>15.848162665456494</v>
      </c>
      <c r="R60" s="9"/>
    </row>
    <row r="61" spans="1:18" ht="12.75">
      <c r="A61" s="4"/>
      <c r="B61" s="4"/>
      <c r="C61" s="4"/>
      <c r="E61" s="3"/>
      <c r="F61" s="4"/>
      <c r="G61" s="4"/>
      <c r="H61" s="4"/>
      <c r="I61" s="4"/>
      <c r="R61" s="9"/>
    </row>
    <row r="62" spans="1:13" ht="12.75">
      <c r="A62" s="20" t="s">
        <v>7</v>
      </c>
      <c r="B62" s="18">
        <v>0</v>
      </c>
      <c r="C62" s="19" t="s">
        <v>3</v>
      </c>
      <c r="I62" s="20" t="s">
        <v>20</v>
      </c>
      <c r="J62" s="18">
        <v>8</v>
      </c>
      <c r="K62" s="19" t="s">
        <v>8</v>
      </c>
      <c r="L62" s="18">
        <v>12</v>
      </c>
      <c r="M62" s="19" t="s">
        <v>1</v>
      </c>
    </row>
    <row r="63" spans="1:10" ht="12.75">
      <c r="A63" t="s">
        <v>60</v>
      </c>
      <c r="B63" t="s">
        <v>61</v>
      </c>
      <c r="I63" t="s">
        <v>60</v>
      </c>
      <c r="J63" t="s">
        <v>58</v>
      </c>
    </row>
    <row r="64" spans="1:10" ht="12.75">
      <c r="A64" s="31">
        <v>-0.015</v>
      </c>
      <c r="B64" s="2">
        <f aca="true" t="shared" si="3" ref="B64:B84">BC2eff($B$62,A64,$E$20:$E$27)</f>
        <v>17.66066578476645</v>
      </c>
      <c r="I64" s="31">
        <v>-0.015</v>
      </c>
      <c r="J64" s="11">
        <f aca="true" t="shared" si="4" ref="J64:J84">Ic($L$62,$J$62,I64,$E$20:$E$27)</f>
        <v>0</v>
      </c>
    </row>
    <row r="65" spans="1:10" ht="12.75">
      <c r="A65" s="31">
        <v>-0.014</v>
      </c>
      <c r="B65" s="2">
        <f t="shared" si="3"/>
        <v>18.056459358469393</v>
      </c>
      <c r="I65" s="31">
        <v>-0.014</v>
      </c>
      <c r="J65" s="11">
        <f t="shared" si="4"/>
        <v>0</v>
      </c>
    </row>
    <row r="66" spans="1:10" ht="12.75">
      <c r="A66" s="31">
        <v>-0.013</v>
      </c>
      <c r="B66" s="2">
        <f t="shared" si="3"/>
        <v>18.545942576232832</v>
      </c>
      <c r="I66" s="31">
        <v>-0.013</v>
      </c>
      <c r="J66" s="11">
        <f t="shared" si="4"/>
        <v>0</v>
      </c>
    </row>
    <row r="67" spans="1:10" ht="12.75">
      <c r="A67" s="31">
        <v>-0.012</v>
      </c>
      <c r="B67" s="2">
        <f t="shared" si="3"/>
        <v>19.12140070754927</v>
      </c>
      <c r="I67" s="31">
        <v>-0.012</v>
      </c>
      <c r="J67" s="11">
        <f t="shared" si="4"/>
        <v>0</v>
      </c>
    </row>
    <row r="68" spans="1:10" ht="12.75">
      <c r="A68" s="31">
        <v>-0.011</v>
      </c>
      <c r="B68" s="2">
        <f t="shared" si="3"/>
        <v>19.77485374912544</v>
      </c>
      <c r="I68" s="31">
        <v>-0.011</v>
      </c>
      <c r="J68" s="11">
        <f t="shared" si="4"/>
        <v>0</v>
      </c>
    </row>
    <row r="69" spans="1:10" ht="12.75">
      <c r="A69" s="31">
        <v>-0.01</v>
      </c>
      <c r="B69" s="2">
        <f t="shared" si="3"/>
        <v>20.497936854427667</v>
      </c>
      <c r="I69" s="31">
        <v>-0.01</v>
      </c>
      <c r="J69" s="11">
        <f t="shared" si="4"/>
        <v>1.4177261216365287</v>
      </c>
    </row>
    <row r="70" spans="1:10" ht="12.75">
      <c r="A70" s="31">
        <v>-0.00900000000000001</v>
      </c>
      <c r="B70" s="2">
        <f t="shared" si="3"/>
        <v>21.281711673390863</v>
      </c>
      <c r="I70" s="31">
        <v>-0.00900000000000001</v>
      </c>
      <c r="J70" s="11">
        <f t="shared" si="4"/>
        <v>7.786027039095564</v>
      </c>
    </row>
    <row r="71" spans="1:10" ht="12.75">
      <c r="A71" s="31">
        <v>-0.00800000000000001</v>
      </c>
      <c r="B71" s="2">
        <f t="shared" si="3"/>
        <v>22.11635902417507</v>
      </c>
      <c r="I71" s="31">
        <v>-0.00800000000000001</v>
      </c>
      <c r="J71" s="11">
        <f t="shared" si="4"/>
        <v>19.31108916042809</v>
      </c>
    </row>
    <row r="72" spans="1:10" ht="12.75">
      <c r="A72" s="31">
        <v>-0.00700000000000001</v>
      </c>
      <c r="B72" s="2">
        <f t="shared" si="3"/>
        <v>22.990660518382327</v>
      </c>
      <c r="I72" s="31">
        <v>-0.00700000000000001</v>
      </c>
      <c r="J72" s="11">
        <f t="shared" si="4"/>
        <v>35.712869601814575</v>
      </c>
    </row>
    <row r="73" spans="1:10" ht="12.75">
      <c r="A73" s="31">
        <v>-0.00600000000000001</v>
      </c>
      <c r="B73" s="2">
        <f t="shared" si="3"/>
        <v>23.891091508343482</v>
      </c>
      <c r="I73" s="31">
        <v>-0.00600000000000001</v>
      </c>
      <c r="J73" s="11">
        <f t="shared" si="4"/>
        <v>56.401656784419764</v>
      </c>
    </row>
    <row r="74" spans="1:10" ht="12.75">
      <c r="A74" s="31">
        <v>-0.00500000000000001</v>
      </c>
      <c r="B74" s="2">
        <f t="shared" si="3"/>
        <v>24.800176390050854</v>
      </c>
      <c r="I74" s="31">
        <v>-0.00500000000000001</v>
      </c>
      <c r="J74" s="11">
        <f t="shared" si="4"/>
        <v>80.48262509705016</v>
      </c>
    </row>
    <row r="75" spans="1:10" ht="12.75">
      <c r="A75" s="31">
        <v>-0.004</v>
      </c>
      <c r="B75" s="2">
        <f t="shared" si="3"/>
        <v>25.693426976673333</v>
      </c>
      <c r="I75" s="31">
        <v>-0.004</v>
      </c>
      <c r="J75" s="11">
        <f t="shared" si="4"/>
        <v>106.69655623518591</v>
      </c>
    </row>
    <row r="76" spans="1:10" ht="12.75">
      <c r="A76" s="31">
        <v>-0.003</v>
      </c>
      <c r="B76" s="2">
        <f t="shared" si="3"/>
        <v>26.53367471916575</v>
      </c>
      <c r="I76" s="31">
        <v>-0.003</v>
      </c>
      <c r="J76" s="11">
        <f t="shared" si="4"/>
        <v>133.2492167822445</v>
      </c>
    </row>
    <row r="77" spans="1:10" ht="12.75">
      <c r="A77" s="31">
        <v>-0.002</v>
      </c>
      <c r="B77" s="2">
        <f t="shared" si="3"/>
        <v>27.26162966646062</v>
      </c>
      <c r="I77" s="31">
        <v>-0.002</v>
      </c>
      <c r="J77" s="11">
        <f t="shared" si="4"/>
        <v>157.48611938666642</v>
      </c>
    </row>
    <row r="78" spans="1:10" ht="12.75">
      <c r="A78" s="31">
        <v>-0.000999999999999999</v>
      </c>
      <c r="B78" s="2">
        <f t="shared" si="3"/>
        <v>27.78647192414283</v>
      </c>
      <c r="I78" s="31">
        <v>-0.000999999999999999</v>
      </c>
      <c r="J78" s="11">
        <f t="shared" si="4"/>
        <v>175.56557777626205</v>
      </c>
    </row>
    <row r="79" spans="1:10" ht="12.75">
      <c r="A79" s="31">
        <v>0</v>
      </c>
      <c r="B79" s="2">
        <f t="shared" si="3"/>
        <v>28</v>
      </c>
      <c r="I79" s="31">
        <v>0</v>
      </c>
      <c r="J79" s="11">
        <f t="shared" si="4"/>
        <v>183.050561406712</v>
      </c>
    </row>
    <row r="80" spans="1:10" ht="12.75">
      <c r="A80" s="31">
        <v>0.001</v>
      </c>
      <c r="B80" s="2">
        <f t="shared" si="3"/>
        <v>27.84405164849346</v>
      </c>
      <c r="I80" s="31">
        <v>0.001</v>
      </c>
      <c r="J80" s="11">
        <f t="shared" si="4"/>
        <v>177.5769234796634</v>
      </c>
    </row>
    <row r="81" spans="1:10" ht="12.75">
      <c r="A81" s="31">
        <v>0.002</v>
      </c>
      <c r="B81" s="2">
        <f t="shared" si="3"/>
        <v>27.362931623781595</v>
      </c>
      <c r="I81" s="31">
        <v>0.002</v>
      </c>
      <c r="J81" s="11">
        <f t="shared" si="4"/>
        <v>160.93870560730076</v>
      </c>
    </row>
    <row r="82" spans="1:10" ht="12.75">
      <c r="A82" s="31">
        <v>0.003</v>
      </c>
      <c r="B82" s="2">
        <f t="shared" si="3"/>
        <v>26.65098392669648</v>
      </c>
      <c r="I82" s="31">
        <v>0.003</v>
      </c>
      <c r="J82" s="11">
        <f t="shared" si="4"/>
        <v>137.0831596412803</v>
      </c>
    </row>
    <row r="83" spans="1:10" ht="12.75">
      <c r="A83" s="31">
        <v>0.004</v>
      </c>
      <c r="B83" s="2">
        <f t="shared" si="3"/>
        <v>25.78517096027294</v>
      </c>
      <c r="I83" s="31">
        <v>0.004</v>
      </c>
      <c r="J83" s="11">
        <f t="shared" si="4"/>
        <v>109.5130046865549</v>
      </c>
    </row>
    <row r="84" spans="1:10" ht="12.75">
      <c r="A84" s="31">
        <v>0.005</v>
      </c>
      <c r="B84" s="2">
        <f t="shared" si="3"/>
        <v>24.810925184198172</v>
      </c>
      <c r="I84" s="31">
        <v>0.005</v>
      </c>
      <c r="J84" s="11">
        <f t="shared" si="4"/>
        <v>80.78406005265725</v>
      </c>
    </row>
    <row r="85" spans="1:11" ht="12.75">
      <c r="A85" s="10"/>
      <c r="B85" s="4"/>
      <c r="J85" s="10"/>
      <c r="K85" s="11"/>
    </row>
    <row r="86" spans="1:11" ht="12.75">
      <c r="A86" s="10"/>
      <c r="B86" s="4"/>
      <c r="J86" s="10"/>
      <c r="K86" s="11"/>
    </row>
    <row r="87" spans="1:11" ht="12.75">
      <c r="A87" s="10"/>
      <c r="B87" s="4"/>
      <c r="J87" s="10"/>
      <c r="K87" s="11"/>
    </row>
    <row r="88" spans="1:11" ht="12.75">
      <c r="A88" s="10"/>
      <c r="B88" s="4"/>
      <c r="J88" s="10"/>
      <c r="K88" s="11"/>
    </row>
    <row r="89" spans="1:11" ht="12.75">
      <c r="A89" s="10"/>
      <c r="B89" s="4"/>
      <c r="J89" s="10"/>
      <c r="K89" s="11"/>
    </row>
    <row r="90" spans="1:11" ht="12.75">
      <c r="A90" s="10"/>
      <c r="B90" s="4"/>
      <c r="J90" s="10"/>
      <c r="K90" s="11"/>
    </row>
    <row r="91" spans="1:11" ht="12.75">
      <c r="A91" s="10"/>
      <c r="B91" s="4"/>
      <c r="J91" s="10"/>
      <c r="K91" s="11"/>
    </row>
    <row r="92" spans="1:11" ht="12.75">
      <c r="A92" s="10"/>
      <c r="B92" s="4"/>
      <c r="J92" s="10"/>
      <c r="K92" s="11"/>
    </row>
    <row r="93" spans="1:11" ht="12.75">
      <c r="A93" s="10"/>
      <c r="B93" s="4"/>
      <c r="J93" s="10"/>
      <c r="K93" s="11"/>
    </row>
    <row r="94" spans="1:11" ht="12.75">
      <c r="A94" s="10"/>
      <c r="B94" s="4"/>
      <c r="J94" s="10"/>
      <c r="K94" s="11"/>
    </row>
    <row r="95" spans="1:11" ht="12.75">
      <c r="A95" s="10"/>
      <c r="B95" s="4"/>
      <c r="J95" s="10"/>
      <c r="K95" s="11"/>
    </row>
    <row r="96" spans="1:11" ht="12.75">
      <c r="A96" s="10"/>
      <c r="B96" s="4"/>
      <c r="J96" s="10"/>
      <c r="K96" s="11"/>
    </row>
    <row r="97" spans="1:11" ht="12.75">
      <c r="A97" s="10"/>
      <c r="B97" s="4"/>
      <c r="J97" s="10"/>
      <c r="K97" s="11"/>
    </row>
    <row r="98" spans="1:11" ht="12.75">
      <c r="A98" s="10"/>
      <c r="B98" s="4"/>
      <c r="J98" s="10"/>
      <c r="K98" s="11"/>
    </row>
    <row r="99" spans="1:11" ht="12.75">
      <c r="A99" s="10"/>
      <c r="B99" s="4"/>
      <c r="J99" s="10"/>
      <c r="K99" s="11"/>
    </row>
    <row r="100" spans="1:11" ht="12.75">
      <c r="A100" s="10"/>
      <c r="B100" s="4"/>
      <c r="J100" s="10"/>
      <c r="K100" s="11"/>
    </row>
    <row r="101" spans="1:11" ht="12.75">
      <c r="A101" s="10"/>
      <c r="B101" s="4"/>
      <c r="J101" s="10"/>
      <c r="K101" s="11"/>
    </row>
    <row r="102" spans="1:11" ht="12.75">
      <c r="A102" s="10"/>
      <c r="B102" s="4"/>
      <c r="J102" s="10"/>
      <c r="K102" s="11"/>
    </row>
    <row r="103" spans="1:11" ht="12.75">
      <c r="A103" s="10"/>
      <c r="B103" s="4"/>
      <c r="J103" s="10"/>
      <c r="K103" s="11"/>
    </row>
    <row r="104" spans="1:11" ht="12.75">
      <c r="A104" s="10"/>
      <c r="B104" s="4"/>
      <c r="J104" s="10"/>
      <c r="K104" s="11"/>
    </row>
    <row r="105" spans="1:11" ht="12.75">
      <c r="A105" s="10"/>
      <c r="B105" s="4"/>
      <c r="J105" s="10"/>
      <c r="K105" s="11"/>
    </row>
    <row r="106" spans="1:11" ht="12.75">
      <c r="A106" s="10"/>
      <c r="B106" s="4"/>
      <c r="J106" s="10"/>
      <c r="K106" s="11"/>
    </row>
    <row r="107" spans="1:11" ht="12.75">
      <c r="A107" s="10"/>
      <c r="B107" s="4"/>
      <c r="J107" s="10"/>
      <c r="K107" s="11"/>
    </row>
    <row r="108" spans="1:11" ht="12.75">
      <c r="A108" s="10"/>
      <c r="B108" s="4"/>
      <c r="J108" s="10"/>
      <c r="K108" s="11"/>
    </row>
    <row r="109" spans="1:11" ht="12.75">
      <c r="A109" s="10"/>
      <c r="B109" s="4"/>
      <c r="J109" s="10"/>
      <c r="K109" s="11"/>
    </row>
    <row r="110" spans="1:11" ht="12.75">
      <c r="A110" s="10"/>
      <c r="B110" s="4"/>
      <c r="J110" s="10"/>
      <c r="K110" s="11"/>
    </row>
    <row r="111" spans="1:11" ht="12.75">
      <c r="A111" s="10"/>
      <c r="B111" s="4"/>
      <c r="J111" s="10"/>
      <c r="K111" s="11"/>
    </row>
    <row r="112" spans="1:11" ht="12.75">
      <c r="A112" s="10"/>
      <c r="B112" s="4"/>
      <c r="J112" s="10"/>
      <c r="K112" s="11"/>
    </row>
    <row r="113" spans="1:11" ht="12.75">
      <c r="A113" s="10"/>
      <c r="B113" s="4"/>
      <c r="J113" s="10"/>
      <c r="K113" s="11"/>
    </row>
    <row r="114" spans="1:11" ht="12.75">
      <c r="A114" s="10"/>
      <c r="B114" s="4"/>
      <c r="J114" s="10"/>
      <c r="K114" s="11"/>
    </row>
    <row r="115" spans="1:11" ht="12.75">
      <c r="A115" s="10"/>
      <c r="B115" s="4"/>
      <c r="J115" s="10"/>
      <c r="K115" s="11"/>
    </row>
    <row r="116" spans="1:11" ht="12.75">
      <c r="A116" s="10"/>
      <c r="B116" s="4"/>
      <c r="J116" s="10"/>
      <c r="K116" s="11"/>
    </row>
    <row r="117" spans="1:11" ht="12.75">
      <c r="A117" s="10"/>
      <c r="B117" s="4"/>
      <c r="J117" s="10"/>
      <c r="K117" s="11"/>
    </row>
    <row r="118" spans="1:11" ht="12.75">
      <c r="A118" s="10"/>
      <c r="B118" s="4"/>
      <c r="J118" s="10"/>
      <c r="K118" s="11"/>
    </row>
    <row r="119" spans="1:11" ht="12.75">
      <c r="A119" s="10"/>
      <c r="B119" s="4"/>
      <c r="J119" s="10"/>
      <c r="K119" s="11"/>
    </row>
    <row r="120" spans="1:11" ht="12.75">
      <c r="A120" s="10"/>
      <c r="B120" s="4"/>
      <c r="J120" s="10"/>
      <c r="K120" s="11"/>
    </row>
    <row r="121" spans="1:11" ht="12.75">
      <c r="A121" s="10"/>
      <c r="B121" s="4"/>
      <c r="J121" s="10"/>
      <c r="K121" s="11"/>
    </row>
    <row r="122" spans="1:11" ht="12.75">
      <c r="A122" s="10"/>
      <c r="B122" s="4"/>
      <c r="J122" s="10"/>
      <c r="K122" s="11"/>
    </row>
    <row r="123" spans="1:11" ht="12.75">
      <c r="A123" s="10"/>
      <c r="B123" s="4"/>
      <c r="J123" s="10"/>
      <c r="K123" s="11"/>
    </row>
    <row r="124" spans="1:11" ht="12.75">
      <c r="A124" s="10"/>
      <c r="B124" s="4"/>
      <c r="J124" s="10"/>
      <c r="K124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Superconductivity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Godeke, Performance Boundaries in Nb3Sn Superconductors, Ph.D. Thesis, University of Twente, Enschede, The Netherlands (2005).</dc:title>
  <dc:subject/>
  <dc:creator>A. Godeke</dc:creator>
  <cp:keywords/>
  <dc:description/>
  <cp:lastModifiedBy>Arno Godeke</cp:lastModifiedBy>
  <cp:lastPrinted>2003-02-12T17:42:19Z</cp:lastPrinted>
  <dcterms:created xsi:type="dcterms:W3CDTF">2003-02-06T23:17:30Z</dcterms:created>
  <dcterms:modified xsi:type="dcterms:W3CDTF">2010-01-06T22:26:12Z</dcterms:modified>
  <cp:category/>
  <cp:version/>
  <cp:contentType/>
  <cp:contentStatus/>
</cp:coreProperties>
</file>